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F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<sst xmlns="http://schemas.openxmlformats.org/spreadsheetml/2006/main" count="14" uniqueCount="14">
  <si>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Planejamento</t>
  </si>
  <si>
    <t>ITEM</t>
  </si>
  <si>
    <t>DESCRIÇÃO DOS SERVIÇOS</t>
  </si>
  <si>
    <t>VALOR (R$)</t>
  </si>
  <si>
    <t>% ITEM</t>
  </si>
  <si>
    <t>Mês - 1</t>
  </si>
  <si>
    <t>Mês - 2</t>
  </si>
  <si>
    <t>Mês - 3</t>
  </si>
  <si>
    <t>Mês - 4</t>
  </si>
  <si>
    <t>Mês - 5</t>
  </si>
  <si>
    <t>Mês - 6</t>
  </si>
  <si>
    <t>Valores Totais</t>
  </si>
  <si>
    <t>Eng. VANDERLEI  CARDOSO</t>
  </si>
  <si>
    <t>CREA-SC 10862-6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</si>
</sst>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* #,##0.00_-;\-&quot;R$&quot;* #,##0.00_-;_-&quot;R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48" applyFill="1" applyBorder="1" applyAlignment="1">
      <alignment vertical="center"/>
      <protection/>
    </xf>
    <xf numFmtId="0" fontId="3" fillId="33" borderId="0" xfId="48" applyFill="1" applyAlignment="1">
      <alignment vertical="center"/>
      <protection/>
    </xf>
    <xf numFmtId="0" fontId="3" fillId="33" borderId="0" xfId="48" applyFill="1" applyAlignment="1">
      <alignment horizontal="left" vertical="center"/>
      <protection/>
    </xf>
    <xf numFmtId="0" fontId="3" fillId="33" borderId="0" xfId="48" applyFill="1" applyAlignment="1">
      <alignment horizontal="center" vertical="center"/>
      <protection/>
    </xf>
    <xf numFmtId="164" fontId="3" fillId="33" borderId="0" xfId="64" applyFill="1" applyAlignment="1">
      <alignment horizontal="center" vertical="center"/>
    </xf>
    <xf numFmtId="0" fontId="3" fillId="33" borderId="11" xfId="48" applyFill="1" applyBorder="1" applyAlignment="1">
      <alignment vertical="center"/>
      <protection/>
    </xf>
    <xf numFmtId="0" fontId="4" fillId="33" borderId="10" xfId="48" applyFont="1" applyFill="1" applyBorder="1" applyAlignment="1">
      <alignment vertical="center"/>
      <protection/>
    </xf>
    <xf numFmtId="0" fontId="4" fillId="33" borderId="0" xfId="48" applyFont="1" applyFill="1" applyAlignment="1">
      <alignment vertical="center"/>
      <protection/>
    </xf>
    <xf numFmtId="164" fontId="4" fillId="33" borderId="0" xfId="64" applyFont="1" applyFill="1" applyAlignment="1">
      <alignment horizontal="center" vertical="center"/>
    </xf>
    <xf numFmtId="0" fontId="3" fillId="33" borderId="11" xfId="48" applyFill="1" applyBorder="1" applyAlignment="1">
      <alignment horizontal="center" vertical="center"/>
      <protection/>
    </xf>
    <xf numFmtId="165" fontId="3" fillId="33" borderId="0" xfId="45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" fillId="33" borderId="10" xfId="49" applyFill="1" applyBorder="1">
      <alignment/>
      <protection/>
    </xf>
    <xf numFmtId="0" fontId="3" fillId="33" borderId="0" xfId="49" applyFill="1">
      <alignment/>
      <protection/>
    </xf>
    <xf numFmtId="0" fontId="3" fillId="33" borderId="11" xfId="49" applyFill="1" applyBorder="1">
      <alignment/>
      <protection/>
    </xf>
    <xf numFmtId="0" fontId="3" fillId="34" borderId="12" xfId="49" applyFill="1" applyBorder="1" applyAlignment="1">
      <alignment horizontal="center"/>
      <protection/>
    </xf>
    <xf numFmtId="0" fontId="3" fillId="34" borderId="13" xfId="49" applyFill="1" applyBorder="1" applyAlignment="1">
      <alignment horizontal="center"/>
      <protection/>
    </xf>
    <xf numFmtId="0" fontId="3" fillId="34" borderId="14" xfId="49" applyFill="1" applyBorder="1" applyAlignment="1">
      <alignment horizontal="center"/>
      <protection/>
    </xf>
    <xf numFmtId="0" fontId="3" fillId="33" borderId="15" xfId="49" applyFill="1" applyBorder="1">
      <alignment/>
      <protection/>
    </xf>
    <xf numFmtId="0" fontId="3" fillId="33" borderId="16" xfId="49" applyFill="1" applyBorder="1" applyAlignment="1">
      <alignment horizontal="center"/>
      <protection/>
    </xf>
    <xf numFmtId="0" fontId="3" fillId="33" borderId="16" xfId="49" applyFill="1" applyBorder="1">
      <alignment/>
      <protection/>
    </xf>
    <xf numFmtId="0" fontId="3" fillId="33" borderId="17" xfId="49" applyFill="1" applyBorder="1">
      <alignment/>
      <protection/>
    </xf>
    <xf numFmtId="0" fontId="3" fillId="33" borderId="18" xfId="49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165" fontId="0" fillId="34" borderId="19" xfId="45" applyFont="1" applyFill="1" applyBorder="1" applyAlignment="1">
      <alignment horizontal="center"/>
    </xf>
    <xf numFmtId="10" fontId="0" fillId="34" borderId="19" xfId="51" applyNumberFormat="1" applyFont="1" applyFill="1" applyBorder="1" applyAlignment="1">
      <alignment horizontal="center"/>
    </xf>
    <xf numFmtId="9" fontId="3" fillId="34" borderId="19" xfId="51" applyFont="1" applyFill="1" applyBorder="1" applyAlignment="1">
      <alignment horizontal="center"/>
    </xf>
    <xf numFmtId="9" fontId="3" fillId="34" borderId="20" xfId="51" applyFont="1" applyFill="1" applyBorder="1" applyAlignment="1">
      <alignment horizontal="center"/>
    </xf>
    <xf numFmtId="10" fontId="4" fillId="33" borderId="0" xfId="45" applyNumberFormat="1" applyFont="1" applyFill="1" applyAlignment="1">
      <alignment horizontal="center" vertical="center"/>
    </xf>
    <xf numFmtId="0" fontId="4" fillId="33" borderId="19" xfId="49" applyFont="1" applyFill="1" applyBorder="1">
      <alignment/>
      <protection/>
    </xf>
    <xf numFmtId="165" fontId="0" fillId="33" borderId="19" xfId="45" applyFont="1" applyFill="1" applyBorder="1" applyAlignment="1">
      <alignment horizontal="center"/>
    </xf>
    <xf numFmtId="10" fontId="0" fillId="33" borderId="19" xfId="52" applyNumberFormat="1" applyFont="1" applyFill="1" applyBorder="1" applyAlignment="1">
      <alignment horizontal="center"/>
    </xf>
    <xf numFmtId="165" fontId="3" fillId="33" borderId="19" xfId="45" applyFont="1" applyFill="1" applyBorder="1" applyAlignment="1">
      <alignment horizontal="center"/>
    </xf>
    <xf numFmtId="165" fontId="3" fillId="33" borderId="20" xfId="45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164" fontId="0" fillId="33" borderId="0" xfId="64" applyFont="1" applyFill="1" applyAlignment="1">
      <alignment/>
    </xf>
    <xf numFmtId="165" fontId="0" fillId="33" borderId="0" xfId="0" applyNumberFormat="1" applyFill="1" applyAlignment="1">
      <alignment/>
    </xf>
    <xf numFmtId="165" fontId="3" fillId="34" borderId="21" xfId="45" applyFont="1" applyFill="1" applyBorder="1" applyAlignment="1">
      <alignment/>
    </xf>
    <xf numFmtId="165" fontId="3" fillId="34" borderId="22" xfId="45" applyFont="1" applyFill="1" applyBorder="1" applyAlignment="1">
      <alignment/>
    </xf>
    <xf numFmtId="10" fontId="0" fillId="34" borderId="23" xfId="51" applyNumberFormat="1" applyFont="1" applyFill="1" applyBorder="1" applyAlignment="1">
      <alignment horizontal="center"/>
    </xf>
    <xf numFmtId="10" fontId="0" fillId="34" borderId="22" xfId="51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4" fillId="33" borderId="25" xfId="48" applyFont="1" applyFill="1" applyBorder="1" applyAlignment="1">
      <alignment horizontal="center" vertical="center"/>
      <protection/>
    </xf>
    <xf numFmtId="0" fontId="4" fillId="33" borderId="26" xfId="48" applyFont="1" applyFill="1" applyBorder="1" applyAlignment="1">
      <alignment horizontal="center" vertical="center"/>
      <protection/>
    </xf>
    <xf numFmtId="0" fontId="4" fillId="33" borderId="27" xfId="48" applyFont="1" applyFill="1" applyBorder="1" applyAlignment="1">
      <alignment horizontal="center" vertical="center"/>
      <protection/>
    </xf>
    <xf numFmtId="0" fontId="4" fillId="33" borderId="28" xfId="48" applyFont="1" applyFill="1" applyBorder="1" applyAlignment="1">
      <alignment horizontal="center" vertical="center"/>
      <protection/>
    </xf>
    <xf numFmtId="0" fontId="4" fillId="33" borderId="29" xfId="48" applyFont="1" applyFill="1" applyBorder="1" applyAlignment="1">
      <alignment horizontal="center" vertical="center"/>
      <protection/>
    </xf>
    <xf numFmtId="0" fontId="4" fillId="33" borderId="30" xfId="48" applyFont="1" applyFill="1" applyBorder="1" applyAlignment="1">
      <alignment horizontal="center" vertical="center"/>
      <protection/>
    </xf>
    <xf numFmtId="0" fontId="4" fillId="33" borderId="25" xfId="48" applyFont="1" applyFill="1" applyBorder="1" applyAlignment="1">
      <alignment horizontal="left" vertical="center"/>
      <protection/>
    </xf>
    <xf numFmtId="0" fontId="4" fillId="33" borderId="26" xfId="48" applyFont="1" applyFill="1" applyBorder="1" applyAlignment="1">
      <alignment horizontal="left" vertical="center"/>
      <protection/>
    </xf>
    <xf numFmtId="0" fontId="4" fillId="33" borderId="27" xfId="48" applyFont="1" applyFill="1" applyBorder="1" applyAlignment="1">
      <alignment horizontal="left" vertical="center"/>
      <protection/>
    </xf>
    <xf numFmtId="0" fontId="4" fillId="33" borderId="10" xfId="48" applyFont="1" applyFill="1" applyBorder="1" applyAlignment="1">
      <alignment horizontal="left" vertical="center"/>
      <protection/>
    </xf>
    <xf numFmtId="0" fontId="4" fillId="33" borderId="0" xfId="48" applyFont="1" applyFill="1" applyAlignment="1">
      <alignment horizontal="left" vertical="center"/>
      <protection/>
    </xf>
    <xf numFmtId="0" fontId="4" fillId="33" borderId="11" xfId="48" applyFont="1" applyFill="1" applyBorder="1" applyAlignment="1">
      <alignment horizontal="left" vertical="center"/>
      <protection/>
    </xf>
    <xf numFmtId="0" fontId="4" fillId="33" borderId="28" xfId="48" applyFont="1" applyFill="1" applyBorder="1" applyAlignment="1">
      <alignment horizontal="left" vertical="center"/>
      <protection/>
    </xf>
    <xf numFmtId="0" fontId="4" fillId="33" borderId="29" xfId="48" applyFont="1" applyFill="1" applyBorder="1" applyAlignment="1">
      <alignment horizontal="left" vertical="center"/>
      <protection/>
    </xf>
    <xf numFmtId="0" fontId="4" fillId="33" borderId="30" xfId="48" applyFont="1" applyFill="1" applyBorder="1" applyAlignment="1">
      <alignment horizontal="left" vertical="center"/>
      <protection/>
    </xf>
    <xf numFmtId="0" fontId="4" fillId="33" borderId="31" xfId="48" applyFont="1" applyFill="1" applyBorder="1" applyAlignment="1">
      <alignment horizontal="center" vertical="center"/>
      <protection/>
    </xf>
    <xf numFmtId="0" fontId="4" fillId="33" borderId="23" xfId="48" applyFont="1" applyFill="1" applyBorder="1" applyAlignment="1">
      <alignment horizontal="center" vertical="center"/>
      <protection/>
    </xf>
    <xf numFmtId="0" fontId="4" fillId="33" borderId="22" xfId="48" applyFont="1" applyFill="1" applyBorder="1" applyAlignment="1">
      <alignment horizontal="center" vertical="center"/>
      <protection/>
    </xf>
    <xf numFmtId="0" fontId="4" fillId="34" borderId="25" xfId="49" applyFont="1" applyFill="1" applyBorder="1" applyAlignment="1">
      <alignment horizontal="center" vertical="center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28" xfId="49" applyFont="1" applyFill="1" applyBorder="1" applyAlignment="1">
      <alignment horizontal="center" vertical="center" wrapText="1"/>
      <protection/>
    </xf>
    <xf numFmtId="0" fontId="4" fillId="34" borderId="29" xfId="49" applyFont="1" applyFill="1" applyBorder="1" applyAlignment="1">
      <alignment horizontal="center" vertical="center" wrapText="1"/>
      <protection/>
    </xf>
    <xf numFmtId="164" fontId="4" fillId="34" borderId="32" xfId="64" applyFont="1" applyFill="1" applyBorder="1" applyAlignment="1">
      <alignment horizontal="center" vertical="center"/>
    </xf>
    <xf numFmtId="164" fontId="4" fillId="34" borderId="33" xfId="64" applyFont="1" applyFill="1" applyBorder="1" applyAlignment="1">
      <alignment horizontal="center" vertical="center"/>
    </xf>
    <xf numFmtId="10" fontId="4" fillId="34" borderId="32" xfId="49" applyNumberFormat="1" applyFont="1" applyFill="1" applyBorder="1" applyAlignment="1">
      <alignment horizontal="center" vertical="center"/>
      <protection/>
    </xf>
    <xf numFmtId="10" fontId="4" fillId="34" borderId="33" xfId="49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 2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Protocolos\2019\Licita&#231;&#245;es\01%20Adutora%20da%20Rua%20Blumenau\PLANILHA%20OR&#199;AMENT&#193;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FF"/>
    </sheetNames>
    <sheetDataSet>
      <sheetData sheetId="0">
        <row r="2">
          <cell r="B2" t="str">
            <v>SAMAE DE TIMBÓ/SC</v>
          </cell>
        </row>
        <row r="6">
          <cell r="B6" t="str">
            <v>OBRA - AMPLIAÇÃO ADUTORA</v>
          </cell>
        </row>
        <row r="7">
          <cell r="B7" t="str">
            <v>LOCAL - RUA BLUMENAU - TIMBÓ – SC</v>
          </cell>
        </row>
        <row r="9">
          <cell r="B9" t="str">
            <v>PLANILHA ORÇAMENTÁRIA</v>
          </cell>
        </row>
        <row r="13">
          <cell r="E13" t="str">
            <v>SERVIÇOS PRELIMINARES - CANTEIRO DE OBRA</v>
          </cell>
        </row>
        <row r="23">
          <cell r="K23">
            <v>66148.35</v>
          </cell>
        </row>
        <row r="25">
          <cell r="E25" t="str">
            <v>TRÂNSITO E SEGURANÇA</v>
          </cell>
        </row>
        <row r="30">
          <cell r="K30">
            <v>1835.8000000000002</v>
          </cell>
        </row>
        <row r="32">
          <cell r="E32" t="str">
            <v>MOVIMENTO DE TERRA</v>
          </cell>
        </row>
        <row r="40">
          <cell r="K40">
            <v>116816.73233999999</v>
          </cell>
        </row>
        <row r="42">
          <cell r="E42" t="str">
            <v>ESTRUTURAS CIVIS</v>
          </cell>
        </row>
        <row r="54">
          <cell r="K54">
            <v>16400.334</v>
          </cell>
        </row>
        <row r="56">
          <cell r="E56" t="str">
            <v>REDE DE DISTRIBUIÇÃO</v>
          </cell>
        </row>
        <row r="62">
          <cell r="K62">
            <v>526533.24</v>
          </cell>
        </row>
        <row r="64">
          <cell r="E64" t="str">
            <v>PAVIMENTO / CALÇADAS</v>
          </cell>
        </row>
        <row r="74">
          <cell r="K74">
            <v>300082.54000000004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tabSelected="1" zoomScalePageLayoutView="0" workbookViewId="0" topLeftCell="A1">
      <selection activeCell="B2" sqref="B2:K3"/>
    </sheetView>
  </sheetViews>
  <sheetFormatPr defaultColWidth="9.140625" defaultRowHeight="15"/>
  <cols>
    <col min="1" max="1" width="4.421875" style="1" customWidth="1"/>
    <col min="2" max="2" width="5.28125" style="1" bestFit="1" customWidth="1"/>
    <col min="3" max="3" width="67.7109375" style="1" bestFit="1" customWidth="1"/>
    <col min="4" max="4" width="13.8515625" style="1" bestFit="1" customWidth="1"/>
    <col min="5" max="5" width="8.00390625" style="1" bestFit="1" customWidth="1"/>
    <col min="6" max="8" width="13.7109375" style="1" bestFit="1" customWidth="1"/>
    <col min="9" max="10" width="13.7109375" style="1" customWidth="1"/>
    <col min="11" max="11" width="14.140625" style="1" customWidth="1"/>
    <col min="12" max="12" width="15.28125" style="1" hidden="1" customWidth="1"/>
    <col min="13" max="13" width="9.140625" style="1" customWidth="1"/>
    <col min="14" max="16384" width="9.140625" style="1" customWidth="1"/>
  </cols>
  <sheetData>
    <row r="1" ht="15.75" thickBot="1"/>
    <row r="2" spans="2:11" ht="15">
      <c r="B2" s="45" t="str">
        <f>'[1]ORÇAMENTO'!B2</f>
        <v>SAMAE DE TIMBÓ/SC</v>
      </c>
      <c r="C2" s="46"/>
      <c r="D2" s="46"/>
      <c r="E2" s="46"/>
      <c r="F2" s="46"/>
      <c r="G2" s="46"/>
      <c r="H2" s="46"/>
      <c r="I2" s="46"/>
      <c r="J2" s="46"/>
      <c r="K2" s="47"/>
    </row>
    <row r="3" spans="2:11" ht="15.75" thickBot="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2:11" ht="15.75" thickBot="1">
      <c r="B4" s="2"/>
      <c r="C4" s="3"/>
      <c r="D4" s="4"/>
      <c r="E4" s="5"/>
      <c r="F4" s="6"/>
      <c r="G4" s="3"/>
      <c r="H4" s="3"/>
      <c r="I4" s="3"/>
      <c r="J4" s="3"/>
      <c r="K4" s="7"/>
    </row>
    <row r="5" spans="2:11" ht="15">
      <c r="B5" s="51" t="str">
        <f>'[1]ORÇAMENTO'!B6</f>
        <v>OBRA - AMPLIAÇÃO ADUTORA</v>
      </c>
      <c r="C5" s="52"/>
      <c r="D5" s="52"/>
      <c r="E5" s="52"/>
      <c r="F5" s="52"/>
      <c r="G5" s="52"/>
      <c r="H5" s="52"/>
      <c r="I5" s="52"/>
      <c r="J5" s="52"/>
      <c r="K5" s="53"/>
    </row>
    <row r="6" spans="2:11" ht="15">
      <c r="B6" s="54" t="str">
        <f>'[1]ORÇAMENTO'!B7</f>
        <v>LOCAL - RUA BLUMENAU - TIMBÓ – SC</v>
      </c>
      <c r="C6" s="55"/>
      <c r="D6" s="55"/>
      <c r="E6" s="55"/>
      <c r="F6" s="55"/>
      <c r="G6" s="55"/>
      <c r="H6" s="55"/>
      <c r="I6" s="55"/>
      <c r="J6" s="55"/>
      <c r="K6" s="56"/>
    </row>
    <row r="7" spans="2:11" ht="15.75" thickBot="1">
      <c r="B7" s="57" t="str">
        <f>'[1]ORÇAMENTO'!B9</f>
        <v>PLANILHA ORÇAMENTÁRIA</v>
      </c>
      <c r="C7" s="58"/>
      <c r="D7" s="58"/>
      <c r="E7" s="58"/>
      <c r="F7" s="58"/>
      <c r="G7" s="58"/>
      <c r="H7" s="58"/>
      <c r="I7" s="58"/>
      <c r="J7" s="58"/>
      <c r="K7" s="59"/>
    </row>
    <row r="8" spans="2:11" ht="15.75" thickBot="1">
      <c r="B8" s="8"/>
      <c r="C8" s="9"/>
      <c r="D8" s="4"/>
      <c r="E8" s="5"/>
      <c r="F8" s="10"/>
      <c r="G8" s="3"/>
      <c r="H8" s="3"/>
      <c r="I8" s="3"/>
      <c r="J8" s="3"/>
      <c r="K8" s="11"/>
    </row>
    <row r="9" spans="2:13" ht="15.75" thickBot="1">
      <c r="B9" s="60" t="s">
        <v>0</v>
      </c>
      <c r="C9" s="61"/>
      <c r="D9" s="61"/>
      <c r="E9" s="61"/>
      <c r="F9" s="61"/>
      <c r="G9" s="61"/>
      <c r="H9" s="61"/>
      <c r="I9" s="61"/>
      <c r="J9" s="61"/>
      <c r="K9" s="62"/>
      <c r="L9" s="12"/>
      <c r="M9" s="13"/>
    </row>
    <row r="10" spans="2:13" ht="15.75" thickBo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2"/>
      <c r="M10" s="13"/>
    </row>
    <row r="11" spans="2:13" ht="15.75" thickBot="1">
      <c r="B11" s="17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9" t="s">
        <v>10</v>
      </c>
      <c r="L11" s="12"/>
      <c r="M11" s="13"/>
    </row>
    <row r="12" spans="2:13" ht="15">
      <c r="B12" s="20"/>
      <c r="C12" s="21"/>
      <c r="D12" s="21"/>
      <c r="E12" s="21"/>
      <c r="F12" s="22"/>
      <c r="G12" s="22"/>
      <c r="H12" s="22"/>
      <c r="I12" s="22"/>
      <c r="J12" s="22"/>
      <c r="K12" s="23"/>
      <c r="L12" s="12"/>
      <c r="M12" s="13"/>
    </row>
    <row r="13" spans="2:13" ht="15">
      <c r="B13" s="24">
        <v>1</v>
      </c>
      <c r="C13" s="25" t="str">
        <f>'[1]ORÇAMENTO'!E13</f>
        <v>SERVIÇOS PRELIMINARES - CANTEIRO DE OBRA</v>
      </c>
      <c r="D13" s="26">
        <f>'[1]ORÇAMENTO'!K23</f>
        <v>66148.35</v>
      </c>
      <c r="E13" s="27">
        <f>D13/$D$26</f>
        <v>0.06435810094165659</v>
      </c>
      <c r="F13" s="28">
        <v>1</v>
      </c>
      <c r="G13" s="28"/>
      <c r="H13" s="28"/>
      <c r="I13" s="28"/>
      <c r="J13" s="28"/>
      <c r="K13" s="29"/>
      <c r="L13" s="30">
        <f>SUM(F13:K13)</f>
        <v>1</v>
      </c>
      <c r="M13" s="13"/>
    </row>
    <row r="14" spans="2:13" ht="15">
      <c r="B14" s="24"/>
      <c r="C14" s="31"/>
      <c r="D14" s="32"/>
      <c r="E14" s="33"/>
      <c r="F14" s="34">
        <f>$D$13*F13</f>
        <v>66148.35</v>
      </c>
      <c r="G14" s="34">
        <f>$D$13*G13</f>
        <v>0</v>
      </c>
      <c r="H14" s="34">
        <f>$D$13*H13</f>
        <v>0</v>
      </c>
      <c r="I14" s="34">
        <f>$D$13*I13</f>
        <v>0</v>
      </c>
      <c r="J14" s="34">
        <f>$D$13*J13</f>
        <v>0</v>
      </c>
      <c r="K14" s="35">
        <f>$D$13*K13</f>
        <v>0</v>
      </c>
      <c r="L14" s="12">
        <f>SUM(E14:K14)</f>
        <v>66148.35</v>
      </c>
      <c r="M14" s="13"/>
    </row>
    <row r="15" spans="2:14" ht="15">
      <c r="B15" s="24">
        <v>2</v>
      </c>
      <c r="C15" s="25" t="str">
        <f>'[1]ORÇAMENTO'!E25</f>
        <v>TRÂNSITO E SEGURANÇA</v>
      </c>
      <c r="D15" s="26">
        <f>'[1]ORÇAMENTO'!K30</f>
        <v>1835.8000000000002</v>
      </c>
      <c r="E15" s="27">
        <f>D15/$D$26</f>
        <v>0.0017861156281100462</v>
      </c>
      <c r="F15" s="28">
        <v>0.05</v>
      </c>
      <c r="G15" s="28">
        <v>0.2</v>
      </c>
      <c r="H15" s="28">
        <v>0.2</v>
      </c>
      <c r="I15" s="28">
        <v>0.2</v>
      </c>
      <c r="J15" s="28">
        <v>0.2</v>
      </c>
      <c r="K15" s="29">
        <v>0.15</v>
      </c>
      <c r="L15" s="30">
        <f>SUM(F15:K15)</f>
        <v>1</v>
      </c>
      <c r="M15" s="13"/>
      <c r="N15" s="36"/>
    </row>
    <row r="16" spans="2:14" ht="15">
      <c r="B16" s="24"/>
      <c r="C16" s="31"/>
      <c r="D16" s="32"/>
      <c r="E16" s="33"/>
      <c r="F16" s="34">
        <f>$D$15*F15</f>
        <v>91.79000000000002</v>
      </c>
      <c r="G16" s="34">
        <f>$D$15*G15</f>
        <v>367.1600000000001</v>
      </c>
      <c r="H16" s="34">
        <f>$D$15*H15</f>
        <v>367.1600000000001</v>
      </c>
      <c r="I16" s="34">
        <f>$D$15*I15</f>
        <v>367.1600000000001</v>
      </c>
      <c r="J16" s="34">
        <f>$D$15*J15</f>
        <v>367.1600000000001</v>
      </c>
      <c r="K16" s="35">
        <f>$D$15*K15</f>
        <v>275.37</v>
      </c>
      <c r="L16" s="12">
        <f>SUM(E16:K16)</f>
        <v>1835.8000000000002</v>
      </c>
      <c r="M16" s="13"/>
      <c r="N16" s="36"/>
    </row>
    <row r="17" spans="2:14" ht="15">
      <c r="B17" s="24">
        <v>3</v>
      </c>
      <c r="C17" s="25" t="str">
        <f>'[1]ORÇAMENTO'!E32</f>
        <v>MOVIMENTO DE TERRA</v>
      </c>
      <c r="D17" s="26">
        <f>'[1]ORÇAMENTO'!K40</f>
        <v>116816.73233999999</v>
      </c>
      <c r="E17" s="27">
        <f>D17/$D$26</f>
        <v>0.11365518643491786</v>
      </c>
      <c r="F17" s="28">
        <v>0.05</v>
      </c>
      <c r="G17" s="28">
        <v>0.2</v>
      </c>
      <c r="H17" s="28">
        <v>0.2</v>
      </c>
      <c r="I17" s="28">
        <v>0.2</v>
      </c>
      <c r="J17" s="28">
        <v>0.2</v>
      </c>
      <c r="K17" s="29">
        <v>0.15</v>
      </c>
      <c r="L17" s="30">
        <f>SUM(F17:K17)</f>
        <v>1</v>
      </c>
      <c r="M17" s="13"/>
      <c r="N17" s="36"/>
    </row>
    <row r="18" spans="2:14" ht="15">
      <c r="B18" s="24"/>
      <c r="C18" s="31"/>
      <c r="D18" s="32"/>
      <c r="E18" s="33"/>
      <c r="F18" s="34">
        <f>$D$17*F17</f>
        <v>5840.836617</v>
      </c>
      <c r="G18" s="34">
        <f>$D$17*G17</f>
        <v>23363.346468</v>
      </c>
      <c r="H18" s="34">
        <f>$D$17*H17</f>
        <v>23363.346468</v>
      </c>
      <c r="I18" s="34">
        <f>$D$17*I17</f>
        <v>23363.346468</v>
      </c>
      <c r="J18" s="34">
        <f>$D$17*J17</f>
        <v>23363.346468</v>
      </c>
      <c r="K18" s="35">
        <f>$D$17*K17</f>
        <v>17522.509851</v>
      </c>
      <c r="L18" s="12">
        <f>SUM(E18:K18)</f>
        <v>116816.73234</v>
      </c>
      <c r="M18" s="13"/>
      <c r="N18" s="36"/>
    </row>
    <row r="19" spans="2:14" ht="15">
      <c r="B19" s="24">
        <v>4</v>
      </c>
      <c r="C19" s="25" t="str">
        <f>'[1]ORÇAMENTO'!E42</f>
        <v>ESTRUTURAS CIVIS</v>
      </c>
      <c r="D19" s="26">
        <f>'[1]ORÇAMENTO'!K54</f>
        <v>16400.334</v>
      </c>
      <c r="E19" s="27">
        <f>D19/$D$26</f>
        <v>0.015956472853047465</v>
      </c>
      <c r="F19" s="28"/>
      <c r="G19" s="28">
        <v>0.2</v>
      </c>
      <c r="H19" s="28">
        <v>0.2</v>
      </c>
      <c r="I19" s="28">
        <v>0.2</v>
      </c>
      <c r="J19" s="28">
        <v>0.2</v>
      </c>
      <c r="K19" s="29">
        <v>0.2</v>
      </c>
      <c r="L19" s="30">
        <f>SUM(F19:K19)</f>
        <v>1</v>
      </c>
      <c r="M19" s="13"/>
      <c r="N19" s="36"/>
    </row>
    <row r="20" spans="2:14" ht="15">
      <c r="B20" s="24"/>
      <c r="C20" s="31"/>
      <c r="D20" s="32"/>
      <c r="E20" s="33"/>
      <c r="F20" s="34">
        <f>$D$19*F19</f>
        <v>0</v>
      </c>
      <c r="G20" s="34">
        <f>$D$19*G19</f>
        <v>3280.0668</v>
      </c>
      <c r="H20" s="34">
        <f>$D$19*H19</f>
        <v>3280.0668</v>
      </c>
      <c r="I20" s="34">
        <f>$D$19*I19</f>
        <v>3280.0668</v>
      </c>
      <c r="J20" s="34">
        <f>$D$19*J19</f>
        <v>3280.0668</v>
      </c>
      <c r="K20" s="35">
        <f>$D$19*K19</f>
        <v>3280.0668</v>
      </c>
      <c r="L20" s="12">
        <f>SUM(E20:K20)</f>
        <v>16400.334</v>
      </c>
      <c r="M20" s="13"/>
      <c r="N20" s="36"/>
    </row>
    <row r="21" spans="2:14" ht="15">
      <c r="B21" s="24">
        <v>5</v>
      </c>
      <c r="C21" s="25" t="str">
        <f>'[1]ORÇAMENTO'!E56</f>
        <v>REDE DE DISTRIBUIÇÃO</v>
      </c>
      <c r="D21" s="26">
        <f>'[1]ORÇAMENTO'!K62</f>
        <v>526533.24</v>
      </c>
      <c r="E21" s="27">
        <f>D21/$D$26</f>
        <v>0.5122830638868164</v>
      </c>
      <c r="F21" s="28"/>
      <c r="G21" s="28">
        <v>0.2</v>
      </c>
      <c r="H21" s="28">
        <v>0.2</v>
      </c>
      <c r="I21" s="28">
        <v>0.2</v>
      </c>
      <c r="J21" s="28">
        <v>0.2</v>
      </c>
      <c r="K21" s="29">
        <v>0.2</v>
      </c>
      <c r="L21" s="30">
        <f>SUM(F21:K21)</f>
        <v>1</v>
      </c>
      <c r="M21" s="13"/>
      <c r="N21" s="36"/>
    </row>
    <row r="22" spans="2:14" ht="15">
      <c r="B22" s="24"/>
      <c r="C22" s="31"/>
      <c r="D22" s="32"/>
      <c r="E22" s="33"/>
      <c r="F22" s="34">
        <f>$D$21*F21</f>
        <v>0</v>
      </c>
      <c r="G22" s="34">
        <f>$D$21*G21</f>
        <v>105306.648</v>
      </c>
      <c r="H22" s="34">
        <f>$D$21*H21</f>
        <v>105306.648</v>
      </c>
      <c r="I22" s="34">
        <f>$D$21*I21</f>
        <v>105306.648</v>
      </c>
      <c r="J22" s="34">
        <f>$D$21*J21</f>
        <v>105306.648</v>
      </c>
      <c r="K22" s="35">
        <f>$D$21*K21</f>
        <v>105306.648</v>
      </c>
      <c r="L22" s="12">
        <f>SUM(E22:K22)</f>
        <v>526533.24</v>
      </c>
      <c r="M22" s="13"/>
      <c r="N22" s="36"/>
    </row>
    <row r="23" spans="2:14" ht="15">
      <c r="B23" s="24">
        <v>6</v>
      </c>
      <c r="C23" s="25" t="str">
        <f>'[1]ORÇAMENTO'!E64</f>
        <v>PAVIMENTO / CALÇADAS</v>
      </c>
      <c r="D23" s="26">
        <f>'[1]ORÇAMENTO'!K74</f>
        <v>300082.54000000004</v>
      </c>
      <c r="E23" s="27">
        <f>D23/$D$26</f>
        <v>0.2919610602554516</v>
      </c>
      <c r="F23" s="28"/>
      <c r="G23" s="28">
        <v>0.2</v>
      </c>
      <c r="H23" s="28">
        <v>0.2</v>
      </c>
      <c r="I23" s="28">
        <v>0.2</v>
      </c>
      <c r="J23" s="28">
        <v>0.2</v>
      </c>
      <c r="K23" s="29">
        <v>0.2</v>
      </c>
      <c r="L23" s="30">
        <f>SUM(F23:K23)</f>
        <v>1</v>
      </c>
      <c r="M23" s="13"/>
      <c r="N23" s="36"/>
    </row>
    <row r="24" spans="2:14" ht="15">
      <c r="B24" s="24"/>
      <c r="C24" s="31"/>
      <c r="D24" s="32"/>
      <c r="E24" s="33"/>
      <c r="F24" s="34">
        <f>$D$23*F23</f>
        <v>0</v>
      </c>
      <c r="G24" s="34">
        <f>$D$23*G23</f>
        <v>60016.50800000001</v>
      </c>
      <c r="H24" s="34">
        <f>$D$23*H23</f>
        <v>60016.50800000001</v>
      </c>
      <c r="I24" s="34">
        <f>$D$23*I23</f>
        <v>60016.50800000001</v>
      </c>
      <c r="J24" s="34">
        <f>$D$23*J23</f>
        <v>60016.50800000001</v>
      </c>
      <c r="K24" s="35">
        <f>$D$23*K23</f>
        <v>60016.50800000001</v>
      </c>
      <c r="L24" s="12">
        <f>SUM(E24:K24)</f>
        <v>300082.54000000004</v>
      </c>
      <c r="M24" s="13"/>
      <c r="N24" s="36"/>
    </row>
    <row r="25" spans="2:12" ht="15.75" thickBot="1">
      <c r="B25" s="14"/>
      <c r="C25" s="15"/>
      <c r="D25" s="37"/>
      <c r="E25" s="15"/>
      <c r="F25" s="15"/>
      <c r="G25" s="15"/>
      <c r="H25" s="15"/>
      <c r="I25" s="15"/>
      <c r="J25" s="15"/>
      <c r="K25" s="16"/>
      <c r="L25" s="38">
        <f>L24+L22+L20+L18+L16+L14</f>
        <v>1027816.9963400001</v>
      </c>
    </row>
    <row r="26" spans="2:12" ht="15.75" thickBot="1">
      <c r="B26" s="63" t="s">
        <v>11</v>
      </c>
      <c r="C26" s="64"/>
      <c r="D26" s="67">
        <f>SUM(D12:D24)</f>
        <v>1027816.9963400001</v>
      </c>
      <c r="E26" s="69">
        <f>SUM(E13:E24)</f>
        <v>1</v>
      </c>
      <c r="F26" s="39">
        <f>F14+F16+F18+F20+F22+F24</f>
        <v>72080.976617</v>
      </c>
      <c r="G26" s="39">
        <f>G14+G16+G18+G20+G22+G24</f>
        <v>192333.729268</v>
      </c>
      <c r="H26" s="39">
        <f>H14+H16+H18+H20+H22+H24</f>
        <v>192333.729268</v>
      </c>
      <c r="I26" s="39">
        <f>I14+I16+I18+I20+I22+I24</f>
        <v>192333.729268</v>
      </c>
      <c r="J26" s="39">
        <f>J14+J16+J18+J20+J22+J24</f>
        <v>192333.729268</v>
      </c>
      <c r="K26" s="40">
        <f>K14+K16+K18+K20+K22+K24</f>
        <v>186401.102651</v>
      </c>
      <c r="L26" s="38">
        <f>F26+G26+H26+I26+J26+K26</f>
        <v>1027816.9963400001</v>
      </c>
    </row>
    <row r="27" spans="2:11" ht="15.75" thickBot="1">
      <c r="B27" s="65"/>
      <c r="C27" s="66"/>
      <c r="D27" s="68"/>
      <c r="E27" s="70"/>
      <c r="F27" s="41">
        <f>F26/$D$26</f>
        <v>0.07013016604480797</v>
      </c>
      <c r="G27" s="41">
        <f>G26/$D$26</f>
        <v>0.18712837981166866</v>
      </c>
      <c r="H27" s="41">
        <f>H26/$D$26</f>
        <v>0.18712837981166866</v>
      </c>
      <c r="I27" s="41">
        <f>I26/$D$26</f>
        <v>0.18712837981166866</v>
      </c>
      <c r="J27" s="41">
        <f>J26/$D$26</f>
        <v>0.18712837981166866</v>
      </c>
      <c r="K27" s="42">
        <f>K26/$D$26</f>
        <v>0.18135631470851726</v>
      </c>
    </row>
    <row r="30" spans="3:4" ht="15">
      <c r="C30" s="43" t="s">
        <v>12</v>
      </c>
      <c r="D30" s="43"/>
    </row>
    <row r="31" spans="3:4" ht="15">
      <c r="C31" s="44" t="s">
        <v>13</v>
      </c>
      <c r="D31" s="44"/>
    </row>
  </sheetData>
  <sheetProtection/>
  <mergeCells count="8">
    <mergeCell ref="B26:C27"/>
    <mergeCell ref="D26:D27"/>
    <mergeCell ref="E26:E27"/>
    <mergeCell ref="B2:K3"/>
    <mergeCell ref="B5:K5"/>
    <mergeCell ref="B6:K6"/>
    <mergeCell ref="B7:K7"/>
    <mergeCell ref="B9:K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Mery Dalcanale</cp:lastModifiedBy>
  <dcterms:created xsi:type="dcterms:W3CDTF">2019-03-21T19:23:14Z</dcterms:created>
  <dcterms:modified xsi:type="dcterms:W3CDTF">2019-04-12T12:33:55Z</dcterms:modified>
  <cp:category/>
  <cp:version/>
  <cp:contentType/>
  <cp:contentStatus/>
</cp:coreProperties>
</file>